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46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<sst xmlns="http://schemas.openxmlformats.org/spreadsheetml/2006/main" count="335" uniqueCount="330">
  <si>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</si>
  <si>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</si>
  <si>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</si>
  <si>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</si>
  <si>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</si>
  <si>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</si>
  <si>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</si>
  <si>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</si>
  <si>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</si>
  <si>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</si>
  <si>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</si>
  <si>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</si>
  <si>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</si>
  <si>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</si>
  <si>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</si>
  <si>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</si>
  <si>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</si>
  <si>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</si>
  <si>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</si>
  <si>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</si>
  <si>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</si>
  <si>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</si>
  <si>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</si>
  <si>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</si>
  <si>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</si>
  <si>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</si>
  <si>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</si>
  <si>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</si>
  <si>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</si>
  <si>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</si>
  <si>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</si>
  <si>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</si>
  <si>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</si>
  <si>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</si>
  <si>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</si>
  <si>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Единый налог на вмененный доход для отдельных видов деятельности</t>
  </si>
  <si>
    <t>000  1  05  02000  00  0000  110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</si>
  <si>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</si>
  <si>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</si>
  <si>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</si>
  <si>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</si>
  <si>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000  1  05  03000  00  0000  110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</si>
  <si>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</si>
  <si>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</si>
  <si>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</si>
  <si>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</si>
  <si>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</si>
  <si>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</si>
  <si>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</si>
  <si>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</si>
  <si>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</si>
  <si>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</si>
  <si>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</si>
  <si>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</si>
  <si>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</si>
  <si>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</si>
  <si>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</si>
  <si>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</si>
  <si>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</si>
  <si>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</si>
  <si>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</si>
  <si>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</si>
  <si>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</si>
  <si>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</si>
  <si>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</si>
  <si>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</si>
  <si>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</si>
  <si>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</si>
  <si>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</si>
  <si>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</si>
  <si>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</si>
  <si>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</si>
  <si>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</si>
  <si>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</si>
  <si>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</si>
  <si>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</si>
  <si>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</si>
  <si>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</si>
  <si>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</si>
  <si>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</si>
  <si>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</si>
  <si>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</si>
  <si>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</si>
  <si>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</si>
  <si>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</si>
  <si>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</si>
  <si>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</si>
  <si>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</si>
  <si>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</si>
  <si>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</si>
  <si>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</si>
  <si>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</si>
  <si>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</si>
  <si>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</si>
  <si>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</si>
  <si>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</si>
  <si>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</si>
  <si>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</si>
  <si>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</si>
  <si>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</si>
  <si>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</si>
  <si>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</si>
  <si>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</si>
  <si>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</si>
  <si>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</si>
  <si>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</si>
  <si>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</si>
  <si>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</si>
  <si>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</si>
  <si>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</si>
  <si>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</si>
  <si>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</si>
  <si>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</si>
  <si>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</si>
  <si>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</si>
  <si>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</si>
  <si>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</si>
  <si>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</si>
  <si>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</si>
  <si>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</si>
  <si>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</si>
  <si>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</si>
  <si>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</si>
  <si>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</si>
  <si>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</si>
  <si>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</si>
  <si>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</si>
  <si>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</si>
  <si>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</si>
  <si>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</si>
  <si>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</si>
  <si>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</si>
  <si>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</si>
  <si>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000  1  13  03040  04  0000  130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</si>
  <si>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</si>
  <si>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</si>
  <si>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</si>
  <si>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</si>
  <si>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</si>
  <si>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</si>
  <si>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</si>
  <si>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</si>
  <si>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</si>
  <si>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</si>
  <si>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</si>
  <si>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000  1  14  02032  04  0000  410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</si>
  <si>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</si>
  <si>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</si>
  <si>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</si>
  <si>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</si>
  <si>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</si>
  <si>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</si>
  <si>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</si>
  <si>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</si>
  <si>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</si>
  <si>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</si>
  <si>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</si>
  <si>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</si>
  <si>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</si>
  <si>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</si>
  <si>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</si>
  <si>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</si>
  <si>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</si>
  <si>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</si>
  <si>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</si>
  <si>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</si>
  <si>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</si>
  <si>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</si>
  <si>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</si>
  <si>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</si>
  <si>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</si>
  <si>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</si>
  <si>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</si>
  <si>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</si>
  <si>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</si>
  <si>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</si>
  <si>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</si>
  <si>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</si>
  <si>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</si>
  <si>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</si>
  <si>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</si>
  <si>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</si>
  <si>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</si>
  <si>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</si>
  <si>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</si>
  <si>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</si>
  <si>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</si>
  <si>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</si>
  <si>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</si>
  <si>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</si>
  <si>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</si>
  <si>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</si>
  <si>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</si>
  <si>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</si>
  <si>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</si>
  <si>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</si>
  <si>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</si>
  <si>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</si>
  <si>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</si>
  <si>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</si>
  <si>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</si>
  <si>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</si>
  <si>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</si>
  <si>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</si>
  <si>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</si>
  <si>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000  2  02  02041  00  0000  151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</si>
  <si>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</si>
  <si>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000  2  02  02041  04  0000  151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</si>
  <si>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</si>
  <si>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</si>
  <si>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</si>
  <si>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</si>
  <si>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</si>
  <si>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</si>
  <si>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</si>
  <si>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</si>
  <si>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</si>
  <si>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</si>
  <si>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</si>
  <si>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</si>
  <si>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</si>
  <si>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</si>
  <si>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</si>
  <si>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</si>
  <si>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</si>
  <si>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</si>
  <si>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</si>
  <si>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</si>
  <si>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</si>
  <si>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</si>
  <si>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</si>
  <si>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</si>
  <si>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</si>
  <si>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</si>
  <si>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</si>
  <si>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</si>
  <si>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</si>
  <si>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</si>
  <si>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</si>
  <si>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</si>
  <si>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</si>
  <si>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</si>
  <si>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</si>
  <si>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</si>
  <si>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</si>
  <si>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</si>
  <si>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</si>
  <si>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</si>
  <si>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</si>
  <si>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</si>
  <si>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</si>
  <si>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</si>
  <si>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</si>
  <si>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</si>
  <si>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</si>
  <si>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</si>
  <si>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</si>
  <si>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</si>
  <si>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</si>
  <si>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</si>
  <si>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000  2  02  04005  00  0000  151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</si>
  <si>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</si>
  <si>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000  2  02  04005  04  0000  151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</si>
  <si>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</si>
  <si>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</si>
  <si>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</si>
  <si>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</si>
  <si>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</si>
  <si>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</si>
  <si>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</si>
  <si>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</si>
  <si>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</si>
  <si>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</si>
  <si>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</si>
  <si>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</si>
  <si>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</si>
  <si>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</si>
  <si>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</si>
  <si>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</si>
  <si>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 xml:space="preserve">         тыс. руб.</t>
  </si>
  <si>
    <t>Код классификации доходов (главный администратор доходов бюджета, вид доходов. подвид доходов, классификация операций сектора государственногоуправления, относящихся к доходам бюджета)</t>
  </si>
  <si>
    <t>% исполнение к уточненному плану на 2011 год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</si>
  <si>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</si>
  <si>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000  1  01  02070  01  0000  110</t>
  </si>
  <si>
    <t>Налог, взимаемый в виде стоимости патента в связи с применением упрощенной системы налогообложения</t>
  </si>
  <si>
    <t>000  1  05  01040  00  0000  110</t>
  </si>
  <si>
    <t>000  1  05  01041  02  0000  110</t>
  </si>
  <si>
    <t>Минимальный налог, зачисляемый в бюджеты субъектов Российской Федерации</t>
  </si>
  <si>
    <t>000  1  05  01050  01  0000  110</t>
  </si>
  <si>
    <t>Доходы от возмещения ущерба при возникновении страховых случаев</t>
  </si>
  <si>
    <t>000  1  16  23000  00  0000  140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</si>
  <si>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</si>
  <si>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000  1  16  23040  04  0000  140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</si>
  <si>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</si>
  <si>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</si>
  <si>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</si>
  <si>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</si>
  <si>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</si>
  <si>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000  1  16  33040  04  0000  140</t>
  </si>
  <si>
    <t>Субсидии бюджетам на обеспечение жильем молодых семей</t>
  </si>
  <si>
    <t>000  2  02  02008 00  0000  151</t>
  </si>
  <si>
    <t>Субсидии бюджетам городских округов на обеспечение жильем молодых семей</t>
  </si>
  <si>
    <t>000  2  02  02008 04  0000  151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</si>
  <si>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</si>
  <si>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</si>
  <si>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</si>
  <si>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</si>
  <si>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№ 181-ФЗ "О социальной защите инвалидов в Российской Федерации"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</si>
  <si>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</si>
  <si>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</si>
  <si>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</si>
  <si>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000  2  02  04029  04  0000  151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</si>
  <si>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девять месяцев 2011 года</t>
  </si>
  <si>
    <t>000  1  14  02030  04  0000  440</t>
  </si>
  <si>
    <t>000  1  14  02032  04  0000  440</t>
  </si>
  <si>
    <t>000  2  02  03027  00  0000  151</t>
  </si>
  <si>
    <t>000  2  02  03027  04  0000  151</t>
  </si>
  <si>
    <t>000  2  02  03047  00  0000  151</t>
  </si>
  <si>
    <t>000  2  02  03047  04  0000  151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</si>
  <si>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</si>
  <si>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</si>
  <si>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Субвенции бюджетам городских округов образований на возмещение части затрат на закупку кормов для маточного поголовья крупного рогатого скота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</si>
  <si>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</si>
  <si>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Уточненный план на 2011 год, утвержден решением Думы города Мегиона от 27.09.2011 №182 (с учетом уведомлений Департамента финансов ХМАО)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</si>
  <si>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</si>
  <si>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</si>
  <si>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</si>
  <si>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Субвенции бюджетам муниципальных образований на содержание ребёнка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</si>
  <si>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ребёнка в семье опекуна и приемной семье, а также вознаграждение, причитающееся приемному родителю</t>
  </si>
  <si>
    <t>Исполнено на 01.10.2011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</si>
</sst>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170"/>
  <sheetViews>
    <sheetView tabSelected="1" zoomScale="75" zoomScaleNormal="75" zoomScalePageLayoutView="0" workbookViewId="0" topLeftCell="B1">
      <selection activeCell="J6" sqref="J6"/>
    </sheetView>
  </sheetViews>
  <sheetFormatPr defaultColWidth="9.140625" defaultRowHeight="12"/>
  <cols>
    <col min="1" max="1" width="7.140625" style="6" hidden="1" customWidth="1"/>
    <col min="2" max="2" width="5.7109375" style="6" customWidth="1"/>
    <col min="3" max="3" width="89.8515625" style="1" customWidth="1"/>
    <col min="4" max="4" width="36.28125" style="2" customWidth="1"/>
    <col min="5" max="5" width="27.140625" style="1" customWidth="1"/>
    <col min="6" max="6" width="20.421875" style="1" customWidth="1"/>
    <col min="7" max="7" width="19.8515625" style="1" customWidth="1"/>
    <col min="8" max="16384" width="9.28125" style="6" customWidth="1"/>
  </cols>
  <sheetData>
    <row r="1" spans="6:7" ht="16.5" customHeight="1">
      <c r="F1" s="15"/>
      <c r="G1" s="15"/>
    </row>
    <row r="2" ht="15.75">
      <c r="G2" s="6"/>
    </row>
    <row r="3" spans="3:7" s="1" customFormat="1" ht="15.75">
      <c r="C3" s="16" t="s">
        <v>312</v>
      </c>
      <c r="D3" s="17"/>
      <c r="E3" s="17"/>
      <c r="F3" s="17"/>
      <c r="G3" s="17"/>
    </row>
    <row r="4" spans="3:7" s="1" customFormat="1" ht="15.75">
      <c r="C4" s="17"/>
      <c r="D4" s="17"/>
      <c r="E4" s="17"/>
      <c r="F4" s="17"/>
      <c r="G4" s="17"/>
    </row>
    <row r="5" spans="4:7" s="1" customFormat="1" ht="15.75">
      <c r="D5" s="2"/>
      <c r="G5" s="1" t="s">
        <v>279</v>
      </c>
    </row>
    <row r="6" spans="3:7" s="3" customFormat="1" ht="137.25" customHeight="1">
      <c r="C6" s="4" t="s">
        <v>280</v>
      </c>
      <c r="D6" s="5" t="s">
        <v>0</v>
      </c>
      <c r="E6" s="4" t="s">
        <v>323</v>
      </c>
      <c r="F6" s="4" t="s">
        <v>329</v>
      </c>
      <c r="G6" s="9" t="s">
        <v>281</v>
      </c>
    </row>
    <row r="7" spans="3:7" ht="18.75" customHeight="1">
      <c r="C7" s="7" t="s">
        <v>1</v>
      </c>
      <c r="D7" s="8" t="s">
        <v>2</v>
      </c>
      <c r="E7" s="10">
        <f>SUM(E8,E113)</f>
        <v>3097292.5</v>
      </c>
      <c r="F7" s="10">
        <f>SUM(F8,F113)</f>
        <v>2310714.6999999997</v>
      </c>
      <c r="G7" s="10">
        <f>SUM(F7/E7)*100</f>
        <v>74.60434234093162</v>
      </c>
    </row>
    <row r="8" spans="3:7" ht="18.75" customHeight="1">
      <c r="C8" s="7" t="s">
        <v>3</v>
      </c>
      <c r="D8" s="8" t="s">
        <v>4</v>
      </c>
      <c r="E8" s="10">
        <f>SUM(E9,E18,E35,E46,E53,E62,E75,E77,E80,E91,E110)</f>
        <v>1033180.6</v>
      </c>
      <c r="F8" s="10">
        <f>SUM(F9,F18,F35,F46,F53,F62,F75,F77,F80,F91,F110)</f>
        <v>764644.9</v>
      </c>
      <c r="G8" s="10">
        <f aca="true" t="shared" si="0" ref="G8:G71">SUM(F8/E8)*100</f>
        <v>74.00883253131157</v>
      </c>
    </row>
    <row r="9" spans="3:7" ht="18.75" customHeight="1">
      <c r="C9" s="7" t="s">
        <v>5</v>
      </c>
      <c r="D9" s="8" t="s">
        <v>6</v>
      </c>
      <c r="E9" s="10">
        <f>SUM(E10)</f>
        <v>661985</v>
      </c>
      <c r="F9" s="10">
        <f>SUM(F10)</f>
        <v>473078.50000000006</v>
      </c>
      <c r="G9" s="10">
        <f t="shared" si="0"/>
        <v>71.46362832994706</v>
      </c>
    </row>
    <row r="10" spans="3:7" ht="18" customHeight="1">
      <c r="C10" s="7" t="s">
        <v>7</v>
      </c>
      <c r="D10" s="8" t="s">
        <v>8</v>
      </c>
      <c r="E10" s="10">
        <f>SUM(E11,E12,E15,E16,E17)</f>
        <v>661985</v>
      </c>
      <c r="F10" s="10">
        <f>SUM(F11,F12,F15,F16,F17)</f>
        <v>473078.50000000006</v>
      </c>
      <c r="G10" s="10">
        <f t="shared" si="0"/>
        <v>71.46362832994706</v>
      </c>
    </row>
    <row r="11" spans="3:7" ht="48.75" customHeight="1">
      <c r="C11" s="7" t="s">
        <v>9</v>
      </c>
      <c r="D11" s="8" t="s">
        <v>10</v>
      </c>
      <c r="E11" s="10">
        <v>8003</v>
      </c>
      <c r="F11" s="10">
        <v>29630.2</v>
      </c>
      <c r="G11" s="10">
        <f t="shared" si="0"/>
        <v>370.23866050231163</v>
      </c>
    </row>
    <row r="12" spans="3:7" ht="51" customHeight="1">
      <c r="C12" s="7" t="s">
        <v>11</v>
      </c>
      <c r="D12" s="8" t="s">
        <v>12</v>
      </c>
      <c r="E12" s="10">
        <f>SUM(E13,E14)</f>
        <v>649354</v>
      </c>
      <c r="F12" s="10">
        <f>SUM(F13,F14)</f>
        <v>440854.4</v>
      </c>
      <c r="G12" s="10">
        <f t="shared" si="0"/>
        <v>67.89122728126723</v>
      </c>
    </row>
    <row r="13" spans="3:7" ht="97.5" customHeight="1">
      <c r="C13" s="7" t="s">
        <v>13</v>
      </c>
      <c r="D13" s="8" t="s">
        <v>14</v>
      </c>
      <c r="E13" s="10">
        <v>647554</v>
      </c>
      <c r="F13" s="10">
        <v>439133.2</v>
      </c>
      <c r="G13" s="10">
        <f t="shared" si="0"/>
        <v>67.81414368531428</v>
      </c>
    </row>
    <row r="14" spans="3:7" ht="82.5" customHeight="1">
      <c r="C14" s="7" t="s">
        <v>15</v>
      </c>
      <c r="D14" s="8" t="s">
        <v>16</v>
      </c>
      <c r="E14" s="10">
        <v>1800</v>
      </c>
      <c r="F14" s="10">
        <v>1721.2</v>
      </c>
      <c r="G14" s="10">
        <f t="shared" si="0"/>
        <v>95.62222222222222</v>
      </c>
    </row>
    <row r="15" spans="3:7" ht="34.5" customHeight="1">
      <c r="C15" s="7" t="s">
        <v>17</v>
      </c>
      <c r="D15" s="8" t="s">
        <v>18</v>
      </c>
      <c r="E15" s="10">
        <v>3900</v>
      </c>
      <c r="F15" s="10">
        <v>2411.3</v>
      </c>
      <c r="G15" s="10">
        <f t="shared" si="0"/>
        <v>61.82820512820514</v>
      </c>
    </row>
    <row r="16" spans="3:7" ht="82.5" customHeight="1">
      <c r="C16" s="7" t="s">
        <v>19</v>
      </c>
      <c r="D16" s="8" t="s">
        <v>20</v>
      </c>
      <c r="E16" s="10">
        <v>728</v>
      </c>
      <c r="F16" s="10">
        <v>172.4</v>
      </c>
      <c r="G16" s="10">
        <f t="shared" si="0"/>
        <v>23.681318681318682</v>
      </c>
    </row>
    <row r="17" spans="3:7" ht="49.5" customHeight="1">
      <c r="C17" s="7" t="s">
        <v>282</v>
      </c>
      <c r="D17" s="8" t="s">
        <v>283</v>
      </c>
      <c r="E17" s="10">
        <v>0</v>
      </c>
      <c r="F17" s="10">
        <v>10.2</v>
      </c>
      <c r="G17" s="10">
        <v>0</v>
      </c>
    </row>
    <row r="18" spans="3:7" ht="15.75">
      <c r="C18" s="7" t="s">
        <v>21</v>
      </c>
      <c r="D18" s="8" t="s">
        <v>22</v>
      </c>
      <c r="E18" s="10">
        <f>SUM(E19,E29,E32)</f>
        <v>75484</v>
      </c>
      <c r="F18" s="10">
        <f>SUM(F19,F29,F32)</f>
        <v>63248.899999999994</v>
      </c>
      <c r="G18" s="10">
        <f t="shared" si="0"/>
        <v>83.79113454506914</v>
      </c>
    </row>
    <row r="19" spans="3:7" ht="33.75" customHeight="1">
      <c r="C19" s="7" t="s">
        <v>23</v>
      </c>
      <c r="D19" s="8" t="s">
        <v>24</v>
      </c>
      <c r="E19" s="10">
        <f>SUM(E20,E23,E26,E28)</f>
        <v>32735</v>
      </c>
      <c r="F19" s="10">
        <f>SUM(F20,F23,F26,F28)</f>
        <v>31581.699999999997</v>
      </c>
      <c r="G19" s="10">
        <f t="shared" si="0"/>
        <v>96.47685963036504</v>
      </c>
    </row>
    <row r="20" spans="3:7" ht="33.75" customHeight="1">
      <c r="C20" s="7" t="s">
        <v>25</v>
      </c>
      <c r="D20" s="8" t="s">
        <v>26</v>
      </c>
      <c r="E20" s="10">
        <f>SUM(E21,E22)</f>
        <v>30266</v>
      </c>
      <c r="F20" s="10">
        <f>SUM(F21,F22)</f>
        <v>26080</v>
      </c>
      <c r="G20" s="10">
        <f t="shared" si="0"/>
        <v>86.16929888323531</v>
      </c>
    </row>
    <row r="21" spans="3:7" ht="31.5">
      <c r="C21" s="7" t="s">
        <v>25</v>
      </c>
      <c r="D21" s="8" t="s">
        <v>27</v>
      </c>
      <c r="E21" s="10">
        <v>19766</v>
      </c>
      <c r="F21" s="10">
        <v>11816.6</v>
      </c>
      <c r="G21" s="10">
        <f t="shared" si="0"/>
        <v>59.78245472022665</v>
      </c>
    </row>
    <row r="22" spans="3:7" ht="47.25">
      <c r="C22" s="7" t="s">
        <v>28</v>
      </c>
      <c r="D22" s="8" t="s">
        <v>29</v>
      </c>
      <c r="E22" s="10">
        <v>10500</v>
      </c>
      <c r="F22" s="10">
        <v>14263.4</v>
      </c>
      <c r="G22" s="10">
        <f t="shared" si="0"/>
        <v>135.84190476190477</v>
      </c>
    </row>
    <row r="23" spans="3:7" ht="33.75" customHeight="1">
      <c r="C23" s="7" t="s">
        <v>30</v>
      </c>
      <c r="D23" s="8" t="s">
        <v>31</v>
      </c>
      <c r="E23" s="10">
        <f>SUM(E24,E25)</f>
        <v>2469</v>
      </c>
      <c r="F23" s="10">
        <v>5409.8</v>
      </c>
      <c r="G23" s="10">
        <f t="shared" si="0"/>
        <v>219.10895099230459</v>
      </c>
    </row>
    <row r="24" spans="3:7" ht="33" customHeight="1">
      <c r="C24" s="7" t="s">
        <v>30</v>
      </c>
      <c r="D24" s="8" t="s">
        <v>32</v>
      </c>
      <c r="E24" s="10">
        <v>1669</v>
      </c>
      <c r="F24" s="10">
        <v>2271.6</v>
      </c>
      <c r="G24" s="10">
        <f t="shared" si="0"/>
        <v>136.10545236668662</v>
      </c>
    </row>
    <row r="25" spans="3:7" ht="50.25" customHeight="1">
      <c r="C25" s="7" t="s">
        <v>33</v>
      </c>
      <c r="D25" s="8" t="s">
        <v>34</v>
      </c>
      <c r="E25" s="10">
        <v>800</v>
      </c>
      <c r="F25" s="10">
        <v>3138.1</v>
      </c>
      <c r="G25" s="10">
        <f t="shared" si="0"/>
        <v>392.2625</v>
      </c>
    </row>
    <row r="26" spans="3:7" ht="33.75" customHeight="1">
      <c r="C26" s="7" t="s">
        <v>284</v>
      </c>
      <c r="D26" s="8" t="s">
        <v>285</v>
      </c>
      <c r="E26" s="10">
        <f>SUM(E27)</f>
        <v>0</v>
      </c>
      <c r="F26" s="10">
        <f>SUM(F27)</f>
        <v>21.8</v>
      </c>
      <c r="G26" s="10">
        <v>0</v>
      </c>
    </row>
    <row r="27" spans="3:7" ht="34.5" customHeight="1">
      <c r="C27" s="7" t="s">
        <v>284</v>
      </c>
      <c r="D27" s="8" t="s">
        <v>286</v>
      </c>
      <c r="E27" s="10">
        <v>0</v>
      </c>
      <c r="F27" s="10">
        <v>21.8</v>
      </c>
      <c r="G27" s="10">
        <v>0</v>
      </c>
    </row>
    <row r="28" spans="3:7" ht="35.25" customHeight="1">
      <c r="C28" s="7" t="s">
        <v>287</v>
      </c>
      <c r="D28" s="8" t="s">
        <v>288</v>
      </c>
      <c r="E28" s="10">
        <v>0</v>
      </c>
      <c r="F28" s="10">
        <v>70.1</v>
      </c>
      <c r="G28" s="10">
        <v>0</v>
      </c>
    </row>
    <row r="29" spans="3:7" ht="19.5" customHeight="1">
      <c r="C29" s="7" t="s">
        <v>35</v>
      </c>
      <c r="D29" s="8" t="s">
        <v>36</v>
      </c>
      <c r="E29" s="10">
        <f>SUM(E30,E31)</f>
        <v>42682</v>
      </c>
      <c r="F29" s="10">
        <f>SUM(F30,F31)</f>
        <v>31578.5</v>
      </c>
      <c r="G29" s="10">
        <f t="shared" si="0"/>
        <v>73.98552082845228</v>
      </c>
    </row>
    <row r="30" spans="3:7" ht="18.75" customHeight="1">
      <c r="C30" s="7" t="s">
        <v>35</v>
      </c>
      <c r="D30" s="8" t="s">
        <v>37</v>
      </c>
      <c r="E30" s="10">
        <v>31719</v>
      </c>
      <c r="F30" s="10">
        <v>21449.1</v>
      </c>
      <c r="G30" s="10">
        <f t="shared" si="0"/>
        <v>67.62224534190862</v>
      </c>
    </row>
    <row r="31" spans="3:7" ht="35.25" customHeight="1">
      <c r="C31" s="7" t="s">
        <v>38</v>
      </c>
      <c r="D31" s="8" t="s">
        <v>39</v>
      </c>
      <c r="E31" s="10">
        <v>10963</v>
      </c>
      <c r="F31" s="10">
        <v>10129.4</v>
      </c>
      <c r="G31" s="10">
        <f t="shared" si="0"/>
        <v>92.39624190458817</v>
      </c>
    </row>
    <row r="32" spans="3:7" ht="18" customHeight="1">
      <c r="C32" s="7" t="s">
        <v>40</v>
      </c>
      <c r="D32" s="8" t="s">
        <v>41</v>
      </c>
      <c r="E32" s="10">
        <f>SUM(E33,E34)</f>
        <v>67</v>
      </c>
      <c r="F32" s="10">
        <v>88.7</v>
      </c>
      <c r="G32" s="10">
        <f t="shared" si="0"/>
        <v>132.38805970149255</v>
      </c>
    </row>
    <row r="33" spans="3:7" ht="18" customHeight="1">
      <c r="C33" s="7" t="s">
        <v>40</v>
      </c>
      <c r="D33" s="8" t="s">
        <v>42</v>
      </c>
      <c r="E33" s="10">
        <v>0</v>
      </c>
      <c r="F33" s="10">
        <v>0</v>
      </c>
      <c r="G33" s="10">
        <v>0</v>
      </c>
    </row>
    <row r="34" spans="3:7" ht="34.5" customHeight="1">
      <c r="C34" s="7" t="s">
        <v>43</v>
      </c>
      <c r="D34" s="8" t="s">
        <v>44</v>
      </c>
      <c r="E34" s="10">
        <v>67</v>
      </c>
      <c r="F34" s="10">
        <v>88.7</v>
      </c>
      <c r="G34" s="10">
        <f t="shared" si="0"/>
        <v>132.38805970149255</v>
      </c>
    </row>
    <row r="35" spans="3:7" ht="18" customHeight="1">
      <c r="C35" s="7" t="s">
        <v>45</v>
      </c>
      <c r="D35" s="8" t="s">
        <v>46</v>
      </c>
      <c r="E35" s="10">
        <f>SUM(E36,E38,E41)</f>
        <v>110184</v>
      </c>
      <c r="F35" s="10">
        <f>SUM(F36,F38,F41)</f>
        <v>64678.5</v>
      </c>
      <c r="G35" s="10">
        <f t="shared" si="0"/>
        <v>58.700446525811365</v>
      </c>
    </row>
    <row r="36" spans="3:7" ht="18.75" customHeight="1">
      <c r="C36" s="7" t="s">
        <v>47</v>
      </c>
      <c r="D36" s="8" t="s">
        <v>48</v>
      </c>
      <c r="E36" s="10">
        <f>SUM(E37)</f>
        <v>9200</v>
      </c>
      <c r="F36" s="10">
        <f>SUM(F37)</f>
        <v>2775.9</v>
      </c>
      <c r="G36" s="10">
        <f t="shared" si="0"/>
        <v>30.172826086956523</v>
      </c>
    </row>
    <row r="37" spans="3:7" ht="48.75" customHeight="1">
      <c r="C37" s="7" t="s">
        <v>49</v>
      </c>
      <c r="D37" s="8" t="s">
        <v>50</v>
      </c>
      <c r="E37" s="10">
        <v>9200</v>
      </c>
      <c r="F37" s="10">
        <v>2775.9</v>
      </c>
      <c r="G37" s="10">
        <f t="shared" si="0"/>
        <v>30.172826086956523</v>
      </c>
    </row>
    <row r="38" spans="3:7" ht="18" customHeight="1">
      <c r="C38" s="7" t="s">
        <v>51</v>
      </c>
      <c r="D38" s="8" t="s">
        <v>52</v>
      </c>
      <c r="E38" s="10">
        <f>SUM(E39,E40)</f>
        <v>93500</v>
      </c>
      <c r="F38" s="10">
        <f>SUM(F39,F40)</f>
        <v>51809.6</v>
      </c>
      <c r="G38" s="10">
        <f t="shared" si="0"/>
        <v>55.411336898395724</v>
      </c>
    </row>
    <row r="39" spans="3:7" ht="16.5" customHeight="1">
      <c r="C39" s="7" t="s">
        <v>53</v>
      </c>
      <c r="D39" s="8" t="s">
        <v>54</v>
      </c>
      <c r="E39" s="10">
        <v>60000</v>
      </c>
      <c r="F39" s="10">
        <v>36807.2</v>
      </c>
      <c r="G39" s="10">
        <f t="shared" si="0"/>
        <v>61.34533333333333</v>
      </c>
    </row>
    <row r="40" spans="3:7" ht="18" customHeight="1">
      <c r="C40" s="7" t="s">
        <v>55</v>
      </c>
      <c r="D40" s="8" t="s">
        <v>56</v>
      </c>
      <c r="E40" s="10">
        <v>33500</v>
      </c>
      <c r="F40" s="10">
        <v>15002.4</v>
      </c>
      <c r="G40" s="10">
        <f t="shared" si="0"/>
        <v>44.78328358208955</v>
      </c>
    </row>
    <row r="41" spans="3:7" ht="18.75" customHeight="1">
      <c r="C41" s="7" t="s">
        <v>57</v>
      </c>
      <c r="D41" s="8" t="s">
        <v>58</v>
      </c>
      <c r="E41" s="10">
        <f>SUM(E42,E44)</f>
        <v>7484</v>
      </c>
      <c r="F41" s="10">
        <f>SUM(F42,F44)</f>
        <v>10093</v>
      </c>
      <c r="G41" s="10">
        <f t="shared" si="0"/>
        <v>134.8610368786745</v>
      </c>
    </row>
    <row r="42" spans="3:7" ht="34.5" customHeight="1">
      <c r="C42" s="7" t="s">
        <v>59</v>
      </c>
      <c r="D42" s="8" t="s">
        <v>60</v>
      </c>
      <c r="E42" s="10">
        <f>SUM(E43)</f>
        <v>1484</v>
      </c>
      <c r="F42" s="10">
        <v>2861.2</v>
      </c>
      <c r="G42" s="10">
        <f t="shared" si="0"/>
        <v>192.80323450134767</v>
      </c>
    </row>
    <row r="43" spans="3:7" ht="66.75" customHeight="1">
      <c r="C43" s="7" t="s">
        <v>61</v>
      </c>
      <c r="D43" s="8" t="s">
        <v>62</v>
      </c>
      <c r="E43" s="10">
        <v>1484</v>
      </c>
      <c r="F43" s="10">
        <v>2861.2</v>
      </c>
      <c r="G43" s="10">
        <f t="shared" si="0"/>
        <v>192.80323450134767</v>
      </c>
    </row>
    <row r="44" spans="3:7" ht="52.5" customHeight="1">
      <c r="C44" s="7" t="s">
        <v>63</v>
      </c>
      <c r="D44" s="8" t="s">
        <v>64</v>
      </c>
      <c r="E44" s="10">
        <f>SUM(E45)</f>
        <v>6000</v>
      </c>
      <c r="F44" s="10">
        <f>SUM(F45)</f>
        <v>7231.8</v>
      </c>
      <c r="G44" s="10">
        <f t="shared" si="0"/>
        <v>120.53</v>
      </c>
    </row>
    <row r="45" spans="3:7" ht="67.5" customHeight="1">
      <c r="C45" s="7" t="s">
        <v>65</v>
      </c>
      <c r="D45" s="8" t="s">
        <v>66</v>
      </c>
      <c r="E45" s="10">
        <v>6000</v>
      </c>
      <c r="F45" s="10">
        <v>7231.8</v>
      </c>
      <c r="G45" s="10">
        <f t="shared" si="0"/>
        <v>120.53</v>
      </c>
    </row>
    <row r="46" spans="3:7" ht="18" customHeight="1">
      <c r="C46" s="7" t="s">
        <v>67</v>
      </c>
      <c r="D46" s="8" t="s">
        <v>68</v>
      </c>
      <c r="E46" s="10">
        <f>SUM(E47,E49)</f>
        <v>16158</v>
      </c>
      <c r="F46" s="10">
        <f>SUM(F47,F49)</f>
        <v>16306.8</v>
      </c>
      <c r="G46" s="10">
        <f t="shared" si="0"/>
        <v>100.9209060527293</v>
      </c>
    </row>
    <row r="47" spans="3:7" ht="33.75" customHeight="1">
      <c r="C47" s="7" t="s">
        <v>69</v>
      </c>
      <c r="D47" s="8" t="s">
        <v>70</v>
      </c>
      <c r="E47" s="10">
        <f>SUM(E48)</f>
        <v>3800</v>
      </c>
      <c r="F47" s="10">
        <f>SUM(F48)</f>
        <v>4080.8</v>
      </c>
      <c r="G47" s="10">
        <f t="shared" si="0"/>
        <v>107.38947368421053</v>
      </c>
    </row>
    <row r="48" spans="3:7" ht="49.5" customHeight="1">
      <c r="C48" s="7" t="s">
        <v>324</v>
      </c>
      <c r="D48" s="8" t="s">
        <v>71</v>
      </c>
      <c r="E48" s="10">
        <v>3800</v>
      </c>
      <c r="F48" s="10">
        <v>4080.8</v>
      </c>
      <c r="G48" s="10">
        <f t="shared" si="0"/>
        <v>107.38947368421053</v>
      </c>
    </row>
    <row r="49" spans="3:7" ht="35.25" customHeight="1">
      <c r="C49" s="7" t="s">
        <v>72</v>
      </c>
      <c r="D49" s="8" t="s">
        <v>73</v>
      </c>
      <c r="E49" s="10">
        <f>SUM(E50,E52)</f>
        <v>12358</v>
      </c>
      <c r="F49" s="10">
        <f>SUM(F50,F52)</f>
        <v>12226</v>
      </c>
      <c r="G49" s="10">
        <f t="shared" si="0"/>
        <v>98.93186599773426</v>
      </c>
    </row>
    <row r="50" spans="3:7" ht="52.5" customHeight="1">
      <c r="C50" s="7" t="s">
        <v>74</v>
      </c>
      <c r="D50" s="8" t="s">
        <v>75</v>
      </c>
      <c r="E50" s="10">
        <f>SUM(E51)</f>
        <v>0</v>
      </c>
      <c r="F50" s="10">
        <f>SUM(F51)</f>
        <v>1226</v>
      </c>
      <c r="G50" s="10">
        <v>0</v>
      </c>
    </row>
    <row r="51" spans="3:7" ht="67.5" customHeight="1">
      <c r="C51" s="7" t="s">
        <v>76</v>
      </c>
      <c r="D51" s="8" t="s">
        <v>77</v>
      </c>
      <c r="E51" s="10">
        <v>0</v>
      </c>
      <c r="F51" s="10">
        <v>1226</v>
      </c>
      <c r="G51" s="10">
        <v>0</v>
      </c>
    </row>
    <row r="52" spans="3:7" ht="66.75" customHeight="1">
      <c r="C52" s="7" t="s">
        <v>78</v>
      </c>
      <c r="D52" s="8" t="s">
        <v>79</v>
      </c>
      <c r="E52" s="10">
        <v>12358</v>
      </c>
      <c r="F52" s="10">
        <v>11000</v>
      </c>
      <c r="G52" s="10">
        <f t="shared" si="0"/>
        <v>89.01116685547822</v>
      </c>
    </row>
    <row r="53" spans="3:7" ht="37.5" customHeight="1">
      <c r="C53" s="7" t="s">
        <v>80</v>
      </c>
      <c r="D53" s="8" t="s">
        <v>81</v>
      </c>
      <c r="E53" s="10">
        <f>SUM(E54,E57)</f>
        <v>0</v>
      </c>
      <c r="F53" s="10">
        <f>SUM(F54,F57,F60)</f>
        <v>23.200000000000003</v>
      </c>
      <c r="G53" s="10">
        <v>0</v>
      </c>
    </row>
    <row r="54" spans="3:7" ht="19.5" customHeight="1">
      <c r="C54" s="7" t="s">
        <v>82</v>
      </c>
      <c r="D54" s="8" t="s">
        <v>83</v>
      </c>
      <c r="E54" s="10">
        <f>SUM(E55)</f>
        <v>0</v>
      </c>
      <c r="F54" s="10">
        <f>SUM(F55)</f>
        <v>22.8</v>
      </c>
      <c r="G54" s="10">
        <v>0</v>
      </c>
    </row>
    <row r="55" spans="3:7" ht="20.25" customHeight="1">
      <c r="C55" s="7" t="s">
        <v>84</v>
      </c>
      <c r="D55" s="8" t="s">
        <v>85</v>
      </c>
      <c r="E55" s="10">
        <f>SUM(E56)</f>
        <v>0</v>
      </c>
      <c r="F55" s="10">
        <f>SUM(F56)</f>
        <v>22.8</v>
      </c>
      <c r="G55" s="10">
        <v>0</v>
      </c>
    </row>
    <row r="56" spans="3:7" ht="33" customHeight="1">
      <c r="C56" s="7" t="s">
        <v>86</v>
      </c>
      <c r="D56" s="8" t="s">
        <v>87</v>
      </c>
      <c r="E56" s="10">
        <v>0</v>
      </c>
      <c r="F56" s="10">
        <v>22.8</v>
      </c>
      <c r="G56" s="10">
        <v>0</v>
      </c>
    </row>
    <row r="57" spans="3:7" ht="18.75" customHeight="1">
      <c r="C57" s="7" t="s">
        <v>88</v>
      </c>
      <c r="D57" s="8" t="s">
        <v>89</v>
      </c>
      <c r="E57" s="10">
        <f>SUM(E58,E60)</f>
        <v>0</v>
      </c>
      <c r="F57" s="10">
        <f>SUM(F58)</f>
        <v>0.3</v>
      </c>
      <c r="G57" s="10">
        <v>0</v>
      </c>
    </row>
    <row r="58" spans="3:7" ht="50.25" customHeight="1">
      <c r="C58" s="7" t="s">
        <v>90</v>
      </c>
      <c r="D58" s="8" t="s">
        <v>91</v>
      </c>
      <c r="E58" s="10">
        <f>SUM(E59)</f>
        <v>0</v>
      </c>
      <c r="F58" s="10">
        <f>SUM(F59)</f>
        <v>0.3</v>
      </c>
      <c r="G58" s="10">
        <v>0</v>
      </c>
    </row>
    <row r="59" spans="3:7" ht="78.75" customHeight="1">
      <c r="C59" s="7" t="s">
        <v>92</v>
      </c>
      <c r="D59" s="8" t="s">
        <v>93</v>
      </c>
      <c r="E59" s="10">
        <v>0</v>
      </c>
      <c r="F59" s="10">
        <v>0.3</v>
      </c>
      <c r="G59" s="10">
        <v>0</v>
      </c>
    </row>
    <row r="60" spans="3:7" ht="18" customHeight="1">
      <c r="C60" s="7" t="s">
        <v>94</v>
      </c>
      <c r="D60" s="8" t="s">
        <v>95</v>
      </c>
      <c r="E60" s="10">
        <f>SUM(E61)</f>
        <v>0</v>
      </c>
      <c r="F60" s="10">
        <f>SUM(F61)</f>
        <v>0.1</v>
      </c>
      <c r="G60" s="10">
        <v>0</v>
      </c>
    </row>
    <row r="61" spans="3:7" ht="33.75" customHeight="1">
      <c r="C61" s="7" t="s">
        <v>96</v>
      </c>
      <c r="D61" s="8" t="s">
        <v>97</v>
      </c>
      <c r="E61" s="10">
        <v>0</v>
      </c>
      <c r="F61" s="10">
        <v>0.1</v>
      </c>
      <c r="G61" s="10">
        <v>0</v>
      </c>
    </row>
    <row r="62" spans="3:7" ht="36" customHeight="1">
      <c r="C62" s="7" t="s">
        <v>98</v>
      </c>
      <c r="D62" s="8" t="s">
        <v>99</v>
      </c>
      <c r="E62" s="10">
        <f>SUM(E63,E65,E72,)</f>
        <v>123242</v>
      </c>
      <c r="F62" s="10">
        <f>SUM(F63,F65,F72,)</f>
        <v>84542.60000000002</v>
      </c>
      <c r="G62" s="10">
        <f t="shared" si="0"/>
        <v>68.598854286688</v>
      </c>
    </row>
    <row r="63" spans="3:7" ht="31.5">
      <c r="C63" s="7" t="s">
        <v>100</v>
      </c>
      <c r="D63" s="8" t="s">
        <v>101</v>
      </c>
      <c r="E63" s="10">
        <f>SUM(E64)</f>
        <v>45</v>
      </c>
      <c r="F63" s="10">
        <f>SUM(F64)</f>
        <v>17</v>
      </c>
      <c r="G63" s="10">
        <f t="shared" si="0"/>
        <v>37.77777777777778</v>
      </c>
    </row>
    <row r="64" spans="3:7" ht="33.75" customHeight="1">
      <c r="C64" s="7" t="s">
        <v>102</v>
      </c>
      <c r="D64" s="8" t="s">
        <v>103</v>
      </c>
      <c r="E64" s="10">
        <v>45</v>
      </c>
      <c r="F64" s="10">
        <v>17</v>
      </c>
      <c r="G64" s="10">
        <f t="shared" si="0"/>
        <v>37.77777777777778</v>
      </c>
    </row>
    <row r="65" spans="3:7" ht="85.5" customHeight="1">
      <c r="C65" s="7" t="s">
        <v>104</v>
      </c>
      <c r="D65" s="8" t="s">
        <v>105</v>
      </c>
      <c r="E65" s="10">
        <f>SUM(E66,E68,E70)</f>
        <v>122697</v>
      </c>
      <c r="F65" s="10">
        <f>SUM(F66,F68,F70)</f>
        <v>84271.30000000002</v>
      </c>
      <c r="G65" s="10">
        <f t="shared" si="0"/>
        <v>68.68244537356253</v>
      </c>
    </row>
    <row r="66" spans="3:7" ht="66" customHeight="1">
      <c r="C66" s="7" t="s">
        <v>106</v>
      </c>
      <c r="D66" s="8" t="s">
        <v>107</v>
      </c>
      <c r="E66" s="10">
        <f>SUM(E67)</f>
        <v>110000</v>
      </c>
      <c r="F66" s="10">
        <f>SUM(F67)</f>
        <v>68356.6</v>
      </c>
      <c r="G66" s="10">
        <f t="shared" si="0"/>
        <v>62.14236363636364</v>
      </c>
    </row>
    <row r="67" spans="3:7" ht="66.75" customHeight="1">
      <c r="C67" s="7" t="s">
        <v>108</v>
      </c>
      <c r="D67" s="8" t="s">
        <v>109</v>
      </c>
      <c r="E67" s="10">
        <v>110000</v>
      </c>
      <c r="F67" s="10">
        <v>68356.6</v>
      </c>
      <c r="G67" s="10">
        <f t="shared" si="0"/>
        <v>62.14236363636364</v>
      </c>
    </row>
    <row r="68" spans="3:7" ht="66" customHeight="1">
      <c r="C68" s="7" t="s">
        <v>110</v>
      </c>
      <c r="D68" s="8" t="s">
        <v>111</v>
      </c>
      <c r="E68" s="10">
        <f>SUM(E69)</f>
        <v>197</v>
      </c>
      <c r="F68" s="10">
        <f>SUM(F69)</f>
        <v>126.1</v>
      </c>
      <c r="G68" s="10">
        <f t="shared" si="0"/>
        <v>64.01015228426395</v>
      </c>
    </row>
    <row r="69" spans="3:7" ht="67.5" customHeight="1">
      <c r="C69" s="7" t="s">
        <v>112</v>
      </c>
      <c r="D69" s="8" t="s">
        <v>113</v>
      </c>
      <c r="E69" s="10">
        <v>197</v>
      </c>
      <c r="F69" s="10">
        <v>126.1</v>
      </c>
      <c r="G69" s="10">
        <f t="shared" si="0"/>
        <v>64.01015228426395</v>
      </c>
    </row>
    <row r="70" spans="3:7" ht="84" customHeight="1">
      <c r="C70" s="7" t="s">
        <v>114</v>
      </c>
      <c r="D70" s="8" t="s">
        <v>115</v>
      </c>
      <c r="E70" s="10">
        <f>SUM(E71)</f>
        <v>12500</v>
      </c>
      <c r="F70" s="10">
        <f>SUM(F71)</f>
        <v>15788.6</v>
      </c>
      <c r="G70" s="10">
        <f t="shared" si="0"/>
        <v>126.3088</v>
      </c>
    </row>
    <row r="71" spans="3:7" ht="66.75" customHeight="1">
      <c r="C71" s="7" t="s">
        <v>116</v>
      </c>
      <c r="D71" s="8" t="s">
        <v>117</v>
      </c>
      <c r="E71" s="10">
        <v>12500</v>
      </c>
      <c r="F71" s="10">
        <v>15788.6</v>
      </c>
      <c r="G71" s="10">
        <f t="shared" si="0"/>
        <v>126.3088</v>
      </c>
    </row>
    <row r="72" spans="3:7" ht="20.25" customHeight="1">
      <c r="C72" s="7" t="s">
        <v>118</v>
      </c>
      <c r="D72" s="8" t="s">
        <v>119</v>
      </c>
      <c r="E72" s="10">
        <f>SUM(E73)</f>
        <v>500</v>
      </c>
      <c r="F72" s="10">
        <f>SUM(F73)</f>
        <v>254.3</v>
      </c>
      <c r="G72" s="10">
        <f aca="true" t="shared" si="1" ref="G72:G135">SUM(F72/E72)*100</f>
        <v>50.86000000000001</v>
      </c>
    </row>
    <row r="73" spans="3:7" ht="51" customHeight="1">
      <c r="C73" s="7" t="s">
        <v>120</v>
      </c>
      <c r="D73" s="8" t="s">
        <v>121</v>
      </c>
      <c r="E73" s="10">
        <f>SUM(E74)</f>
        <v>500</v>
      </c>
      <c r="F73" s="10">
        <f>SUM(F74)</f>
        <v>254.3</v>
      </c>
      <c r="G73" s="10">
        <f t="shared" si="1"/>
        <v>50.86000000000001</v>
      </c>
    </row>
    <row r="74" spans="3:7" ht="51" customHeight="1">
      <c r="C74" s="7" t="s">
        <v>122</v>
      </c>
      <c r="D74" s="8" t="s">
        <v>123</v>
      </c>
      <c r="E74" s="10">
        <v>500</v>
      </c>
      <c r="F74" s="10">
        <v>254.3</v>
      </c>
      <c r="G74" s="10">
        <f t="shared" si="1"/>
        <v>50.86000000000001</v>
      </c>
    </row>
    <row r="75" spans="3:7" ht="18.75" customHeight="1">
      <c r="C75" s="7" t="s">
        <v>124</v>
      </c>
      <c r="D75" s="8" t="s">
        <v>125</v>
      </c>
      <c r="E75" s="10">
        <f>SUM(E76)</f>
        <v>3046</v>
      </c>
      <c r="F75" s="10">
        <f>SUM(F76)</f>
        <v>2593.7</v>
      </c>
      <c r="G75" s="10">
        <f t="shared" si="1"/>
        <v>85.15101772816809</v>
      </c>
    </row>
    <row r="76" spans="3:7" ht="18" customHeight="1">
      <c r="C76" s="7" t="s">
        <v>126</v>
      </c>
      <c r="D76" s="8" t="s">
        <v>127</v>
      </c>
      <c r="E76" s="10">
        <v>3046</v>
      </c>
      <c r="F76" s="10">
        <v>2593.7</v>
      </c>
      <c r="G76" s="10">
        <f t="shared" si="1"/>
        <v>85.15101772816809</v>
      </c>
    </row>
    <row r="77" spans="3:7" ht="33.75" customHeight="1">
      <c r="C77" s="7" t="s">
        <v>128</v>
      </c>
      <c r="D77" s="8" t="s">
        <v>129</v>
      </c>
      <c r="E77" s="10">
        <f>SUM(E78)</f>
        <v>6400</v>
      </c>
      <c r="F77" s="10">
        <f>SUM(F78)</f>
        <v>6445.4</v>
      </c>
      <c r="G77" s="10">
        <f t="shared" si="1"/>
        <v>100.709375</v>
      </c>
    </row>
    <row r="78" spans="3:7" ht="36.75" customHeight="1">
      <c r="C78" s="7" t="s">
        <v>130</v>
      </c>
      <c r="D78" s="8" t="s">
        <v>131</v>
      </c>
      <c r="E78" s="10">
        <f>SUM(E79)</f>
        <v>6400</v>
      </c>
      <c r="F78" s="10">
        <f>SUM(F79)</f>
        <v>6445.4</v>
      </c>
      <c r="G78" s="10">
        <f t="shared" si="1"/>
        <v>100.709375</v>
      </c>
    </row>
    <row r="79" spans="3:7" ht="42" customHeight="1">
      <c r="C79" s="7" t="s">
        <v>132</v>
      </c>
      <c r="D79" s="8" t="s">
        <v>133</v>
      </c>
      <c r="E79" s="10">
        <v>6400</v>
      </c>
      <c r="F79" s="10">
        <v>6445.4</v>
      </c>
      <c r="G79" s="10">
        <f t="shared" si="1"/>
        <v>100.709375</v>
      </c>
    </row>
    <row r="80" spans="3:7" ht="36.75" customHeight="1">
      <c r="C80" s="7" t="s">
        <v>134</v>
      </c>
      <c r="D80" s="8" t="s">
        <v>135</v>
      </c>
      <c r="E80" s="10">
        <f>SUM(E81,E83,E88)</f>
        <v>25100</v>
      </c>
      <c r="F80" s="10">
        <f>SUM(F81,F83,F88)</f>
        <v>41497.899999999994</v>
      </c>
      <c r="G80" s="10">
        <f t="shared" si="1"/>
        <v>165.33027888446213</v>
      </c>
    </row>
    <row r="81" spans="3:7" ht="15.75">
      <c r="C81" s="7" t="s">
        <v>136</v>
      </c>
      <c r="D81" s="8" t="s">
        <v>137</v>
      </c>
      <c r="E81" s="10">
        <f>SUM(E82)</f>
        <v>23100</v>
      </c>
      <c r="F81" s="10">
        <f>SUM(F82)</f>
        <v>22834</v>
      </c>
      <c r="G81" s="10">
        <f t="shared" si="1"/>
        <v>98.84848484848486</v>
      </c>
    </row>
    <row r="82" spans="3:7" ht="31.5">
      <c r="C82" s="7" t="s">
        <v>138</v>
      </c>
      <c r="D82" s="8" t="s">
        <v>139</v>
      </c>
      <c r="E82" s="10">
        <v>23100</v>
      </c>
      <c r="F82" s="10">
        <v>22834</v>
      </c>
      <c r="G82" s="10">
        <f t="shared" si="1"/>
        <v>98.84848484848486</v>
      </c>
    </row>
    <row r="83" spans="3:7" ht="63.75" customHeight="1">
      <c r="C83" s="7" t="s">
        <v>140</v>
      </c>
      <c r="D83" s="8" t="s">
        <v>141</v>
      </c>
      <c r="E83" s="10">
        <f>SUM(E84)</f>
        <v>2000</v>
      </c>
      <c r="F83" s="10">
        <f>SUM(F84,F86)</f>
        <v>13836.699999999999</v>
      </c>
      <c r="G83" s="10">
        <f t="shared" si="1"/>
        <v>691.8349999999999</v>
      </c>
    </row>
    <row r="84" spans="3:7" ht="81" customHeight="1">
      <c r="C84" s="7" t="s">
        <v>142</v>
      </c>
      <c r="D84" s="8" t="s">
        <v>143</v>
      </c>
      <c r="E84" s="10">
        <f>SUM(E85)</f>
        <v>2000</v>
      </c>
      <c r="F84" s="10">
        <f>SUM(F85)</f>
        <v>13678.9</v>
      </c>
      <c r="G84" s="10">
        <f t="shared" si="1"/>
        <v>683.945</v>
      </c>
    </row>
    <row r="85" spans="3:7" ht="64.5" customHeight="1">
      <c r="C85" s="7" t="s">
        <v>144</v>
      </c>
      <c r="D85" s="8" t="s">
        <v>145</v>
      </c>
      <c r="E85" s="10">
        <v>2000</v>
      </c>
      <c r="F85" s="10">
        <v>13678.9</v>
      </c>
      <c r="G85" s="10">
        <f t="shared" si="1"/>
        <v>683.945</v>
      </c>
    </row>
    <row r="86" spans="3:7" ht="81.75" customHeight="1">
      <c r="C86" s="7" t="s">
        <v>319</v>
      </c>
      <c r="D86" s="8" t="s">
        <v>313</v>
      </c>
      <c r="E86" s="10">
        <v>0</v>
      </c>
      <c r="F86" s="10">
        <f>SUM(F87)</f>
        <v>157.8</v>
      </c>
      <c r="G86" s="10">
        <v>0</v>
      </c>
    </row>
    <row r="87" spans="3:7" ht="81.75" customHeight="1">
      <c r="C87" s="7" t="s">
        <v>320</v>
      </c>
      <c r="D87" s="8" t="s">
        <v>314</v>
      </c>
      <c r="E87" s="10">
        <v>0</v>
      </c>
      <c r="F87" s="10">
        <v>157.8</v>
      </c>
      <c r="G87" s="10">
        <v>0</v>
      </c>
    </row>
    <row r="88" spans="3:7" ht="49.5" customHeight="1">
      <c r="C88" s="7" t="s">
        <v>325</v>
      </c>
      <c r="D88" s="8" t="s">
        <v>146</v>
      </c>
      <c r="E88" s="10">
        <f>SUM(E89)</f>
        <v>0</v>
      </c>
      <c r="F88" s="10">
        <f>SUM(F89)</f>
        <v>4827.2</v>
      </c>
      <c r="G88" s="10">
        <v>0</v>
      </c>
    </row>
    <row r="89" spans="3:7" ht="35.25" customHeight="1">
      <c r="C89" s="7" t="s">
        <v>147</v>
      </c>
      <c r="D89" s="8" t="s">
        <v>148</v>
      </c>
      <c r="E89" s="10">
        <f>SUM(E90)</f>
        <v>0</v>
      </c>
      <c r="F89" s="10">
        <f>SUM(F90)</f>
        <v>4827.2</v>
      </c>
      <c r="G89" s="10">
        <v>0</v>
      </c>
    </row>
    <row r="90" spans="3:7" ht="51" customHeight="1">
      <c r="C90" s="7" t="s">
        <v>326</v>
      </c>
      <c r="D90" s="8" t="s">
        <v>149</v>
      </c>
      <c r="E90" s="10">
        <v>0</v>
      </c>
      <c r="F90" s="10">
        <v>4827.2</v>
      </c>
      <c r="G90" s="10">
        <v>0</v>
      </c>
    </row>
    <row r="91" spans="3:7" ht="15.75">
      <c r="C91" s="7" t="s">
        <v>150</v>
      </c>
      <c r="D91" s="8" t="s">
        <v>151</v>
      </c>
      <c r="E91" s="10">
        <f>SUM(E92,E95,E96,E98,E100,E104,E105,E106,E108)</f>
        <v>11581.6</v>
      </c>
      <c r="F91" s="10">
        <f>SUM(F92,F95,F96,F98,F100,F104,F105,F106,F108)</f>
        <v>12229.4</v>
      </c>
      <c r="G91" s="10">
        <f t="shared" si="1"/>
        <v>105.59335497685984</v>
      </c>
    </row>
    <row r="92" spans="3:7" ht="33.75" customHeight="1">
      <c r="C92" s="7" t="s">
        <v>152</v>
      </c>
      <c r="D92" s="8" t="s">
        <v>153</v>
      </c>
      <c r="E92" s="10">
        <f>SUM(E93,E94)</f>
        <v>160</v>
      </c>
      <c r="F92" s="10">
        <f>SUM(F93,F94)</f>
        <v>190.5</v>
      </c>
      <c r="G92" s="10">
        <f t="shared" si="1"/>
        <v>119.0625</v>
      </c>
    </row>
    <row r="93" spans="3:7" ht="97.5" customHeight="1">
      <c r="C93" s="7" t="s">
        <v>154</v>
      </c>
      <c r="D93" s="8" t="s">
        <v>155</v>
      </c>
      <c r="E93" s="10">
        <v>90</v>
      </c>
      <c r="F93" s="10">
        <v>150.4</v>
      </c>
      <c r="G93" s="10">
        <f t="shared" si="1"/>
        <v>167.11111111111111</v>
      </c>
    </row>
    <row r="94" spans="3:7" ht="50.25" customHeight="1">
      <c r="C94" s="7" t="s">
        <v>156</v>
      </c>
      <c r="D94" s="8" t="s">
        <v>157</v>
      </c>
      <c r="E94" s="10">
        <v>70</v>
      </c>
      <c r="F94" s="10">
        <v>40.1</v>
      </c>
      <c r="G94" s="10">
        <f t="shared" si="1"/>
        <v>57.285714285714285</v>
      </c>
    </row>
    <row r="95" spans="3:7" ht="48" customHeight="1">
      <c r="C95" s="7" t="s">
        <v>158</v>
      </c>
      <c r="D95" s="8" t="s">
        <v>159</v>
      </c>
      <c r="E95" s="10">
        <v>20</v>
      </c>
      <c r="F95" s="10">
        <v>235.6</v>
      </c>
      <c r="G95" s="10">
        <f t="shared" si="1"/>
        <v>1178</v>
      </c>
    </row>
    <row r="96" spans="3:7" ht="33" customHeight="1">
      <c r="C96" s="7" t="s">
        <v>160</v>
      </c>
      <c r="D96" s="8" t="s">
        <v>161</v>
      </c>
      <c r="E96" s="10">
        <f>SUM(E97)</f>
        <v>0</v>
      </c>
      <c r="F96" s="10">
        <f>SUM(F97)</f>
        <v>1420.6</v>
      </c>
      <c r="G96" s="10">
        <v>0</v>
      </c>
    </row>
    <row r="97" spans="3:7" ht="51" customHeight="1">
      <c r="C97" s="7" t="s">
        <v>162</v>
      </c>
      <c r="D97" s="8" t="s">
        <v>163</v>
      </c>
      <c r="E97" s="10">
        <v>0</v>
      </c>
      <c r="F97" s="10">
        <v>1420.6</v>
      </c>
      <c r="G97" s="10">
        <v>0</v>
      </c>
    </row>
    <row r="98" spans="3:7" ht="19.5" customHeight="1">
      <c r="C98" s="7" t="s">
        <v>289</v>
      </c>
      <c r="D98" s="8" t="s">
        <v>290</v>
      </c>
      <c r="E98" s="10">
        <f>SUM(E99)</f>
        <v>2335.6</v>
      </c>
      <c r="F98" s="10">
        <f>SUM(F99)</f>
        <v>2352.6</v>
      </c>
      <c r="G98" s="10">
        <f t="shared" si="1"/>
        <v>100.72786436033567</v>
      </c>
    </row>
    <row r="99" spans="3:7" ht="49.5" customHeight="1">
      <c r="C99" s="7" t="s">
        <v>291</v>
      </c>
      <c r="D99" s="8" t="s">
        <v>292</v>
      </c>
      <c r="E99" s="10">
        <v>2335.6</v>
      </c>
      <c r="F99" s="10">
        <v>2352.6</v>
      </c>
      <c r="G99" s="10">
        <f t="shared" si="1"/>
        <v>100.72786436033567</v>
      </c>
    </row>
    <row r="100" spans="3:7" ht="83.25" customHeight="1">
      <c r="C100" s="7" t="s">
        <v>164</v>
      </c>
      <c r="D100" s="8" t="s">
        <v>165</v>
      </c>
      <c r="E100" s="10">
        <f>SUM(E102,E101,E103)</f>
        <v>500</v>
      </c>
      <c r="F100" s="10">
        <f>SUM(F102,F101,F103)</f>
        <v>419.7</v>
      </c>
      <c r="G100" s="10">
        <f t="shared" si="1"/>
        <v>83.94</v>
      </c>
    </row>
    <row r="101" spans="3:7" ht="33" customHeight="1">
      <c r="C101" s="7" t="s">
        <v>293</v>
      </c>
      <c r="D101" s="8" t="s">
        <v>294</v>
      </c>
      <c r="E101" s="10">
        <v>0</v>
      </c>
      <c r="F101" s="10">
        <v>1</v>
      </c>
      <c r="G101" s="10">
        <v>0</v>
      </c>
    </row>
    <row r="102" spans="3:7" ht="31.5">
      <c r="C102" s="7" t="s">
        <v>166</v>
      </c>
      <c r="D102" s="8" t="s">
        <v>167</v>
      </c>
      <c r="E102" s="10">
        <v>500</v>
      </c>
      <c r="F102" s="10">
        <v>411</v>
      </c>
      <c r="G102" s="10">
        <f t="shared" si="1"/>
        <v>82.19999999999999</v>
      </c>
    </row>
    <row r="103" spans="3:7" ht="17.25" customHeight="1">
      <c r="C103" s="7" t="s">
        <v>168</v>
      </c>
      <c r="D103" s="8" t="s">
        <v>169</v>
      </c>
      <c r="E103" s="10">
        <v>0</v>
      </c>
      <c r="F103" s="10">
        <v>7.7</v>
      </c>
      <c r="G103" s="10">
        <v>0</v>
      </c>
    </row>
    <row r="104" spans="3:7" ht="49.5" customHeight="1">
      <c r="C104" s="7" t="s">
        <v>170</v>
      </c>
      <c r="D104" s="8" t="s">
        <v>171</v>
      </c>
      <c r="E104" s="10">
        <v>460</v>
      </c>
      <c r="F104" s="10">
        <v>182.7</v>
      </c>
      <c r="G104" s="10">
        <f t="shared" si="1"/>
        <v>39.71739130434782</v>
      </c>
    </row>
    <row r="105" spans="3:7" ht="31.5">
      <c r="C105" s="7" t="s">
        <v>172</v>
      </c>
      <c r="D105" s="8" t="s">
        <v>173</v>
      </c>
      <c r="E105" s="10">
        <v>4574</v>
      </c>
      <c r="F105" s="10">
        <v>5569.1</v>
      </c>
      <c r="G105" s="10">
        <f t="shared" si="1"/>
        <v>121.75557498906866</v>
      </c>
    </row>
    <row r="106" spans="3:7" ht="49.5" customHeight="1">
      <c r="C106" s="7" t="s">
        <v>295</v>
      </c>
      <c r="D106" s="8" t="s">
        <v>296</v>
      </c>
      <c r="E106" s="10">
        <f>SUM(E107)</f>
        <v>0</v>
      </c>
      <c r="F106" s="10">
        <f>SUM(F107)</f>
        <v>30</v>
      </c>
      <c r="G106" s="10">
        <v>0</v>
      </c>
    </row>
    <row r="107" spans="3:7" ht="49.5" customHeight="1">
      <c r="C107" s="7" t="s">
        <v>297</v>
      </c>
      <c r="D107" s="8" t="s">
        <v>298</v>
      </c>
      <c r="E107" s="10">
        <v>0</v>
      </c>
      <c r="F107" s="10">
        <v>30</v>
      </c>
      <c r="G107" s="10">
        <v>0</v>
      </c>
    </row>
    <row r="108" spans="3:7" ht="33.75" customHeight="1">
      <c r="C108" s="7" t="s">
        <v>174</v>
      </c>
      <c r="D108" s="8" t="s">
        <v>175</v>
      </c>
      <c r="E108" s="10">
        <f>SUM(E109)</f>
        <v>3532</v>
      </c>
      <c r="F108" s="10">
        <f>SUM(F109)</f>
        <v>1828.6</v>
      </c>
      <c r="G108" s="10">
        <f t="shared" si="1"/>
        <v>51.77236693091732</v>
      </c>
    </row>
    <row r="109" spans="3:7" ht="33" customHeight="1">
      <c r="C109" s="7" t="s">
        <v>176</v>
      </c>
      <c r="D109" s="8" t="s">
        <v>177</v>
      </c>
      <c r="E109" s="10">
        <v>3532</v>
      </c>
      <c r="F109" s="10">
        <v>1828.6</v>
      </c>
      <c r="G109" s="10">
        <f t="shared" si="1"/>
        <v>51.77236693091732</v>
      </c>
    </row>
    <row r="110" spans="3:7" ht="15.75">
      <c r="C110" s="7" t="s">
        <v>178</v>
      </c>
      <c r="D110" s="8" t="s">
        <v>179</v>
      </c>
      <c r="E110" s="10">
        <f>SUM(E111)</f>
        <v>0</v>
      </c>
      <c r="F110" s="10">
        <f>SUM(F111)</f>
        <v>0</v>
      </c>
      <c r="G110" s="10">
        <v>0</v>
      </c>
    </row>
    <row r="111" spans="3:7" ht="15.75">
      <c r="C111" s="7" t="s">
        <v>180</v>
      </c>
      <c r="D111" s="8" t="s">
        <v>181</v>
      </c>
      <c r="E111" s="10">
        <f>SUM(E112)</f>
        <v>0</v>
      </c>
      <c r="F111" s="10">
        <f>SUM(F112)</f>
        <v>0</v>
      </c>
      <c r="G111" s="10">
        <v>0</v>
      </c>
    </row>
    <row r="112" spans="3:7" ht="16.5" customHeight="1">
      <c r="C112" s="7" t="s">
        <v>182</v>
      </c>
      <c r="D112" s="8" t="s">
        <v>183</v>
      </c>
      <c r="E112" s="10">
        <v>0</v>
      </c>
      <c r="F112" s="10">
        <v>0</v>
      </c>
      <c r="G112" s="10">
        <v>0</v>
      </c>
    </row>
    <row r="113" spans="3:7" ht="15.75">
      <c r="C113" s="7" t="s">
        <v>184</v>
      </c>
      <c r="D113" s="8" t="s">
        <v>185</v>
      </c>
      <c r="E113" s="10">
        <f>SUM(E114,E167,E169)</f>
        <v>2064111.9</v>
      </c>
      <c r="F113" s="10">
        <f>SUM(F114,F167,F169)</f>
        <v>1546069.7999999996</v>
      </c>
      <c r="G113" s="10">
        <f t="shared" si="1"/>
        <v>74.90242171463667</v>
      </c>
    </row>
    <row r="114" spans="3:7" ht="34.5" customHeight="1">
      <c r="C114" s="7" t="s">
        <v>186</v>
      </c>
      <c r="D114" s="8" t="s">
        <v>187</v>
      </c>
      <c r="E114" s="10">
        <f>SUM(E115,E122,E133,E158)</f>
        <v>2043916.9</v>
      </c>
      <c r="F114" s="10">
        <f>SUM(F115,F122,F133,F158)</f>
        <v>1528739.9999999995</v>
      </c>
      <c r="G114" s="10">
        <f t="shared" si="1"/>
        <v>74.79462594589828</v>
      </c>
    </row>
    <row r="115" spans="3:7" ht="31.5">
      <c r="C115" s="7" t="s">
        <v>188</v>
      </c>
      <c r="D115" s="8" t="s">
        <v>189</v>
      </c>
      <c r="E115" s="10">
        <f>SUM(E116,E118,E120)</f>
        <v>798155.2</v>
      </c>
      <c r="F115" s="10">
        <f>SUM(F116,F118,F120)</f>
        <v>623176.8999999999</v>
      </c>
      <c r="G115" s="10">
        <f t="shared" si="1"/>
        <v>78.07715842733343</v>
      </c>
    </row>
    <row r="116" spans="3:7" ht="16.5" customHeight="1">
      <c r="C116" s="7" t="s">
        <v>190</v>
      </c>
      <c r="D116" s="8" t="s">
        <v>191</v>
      </c>
      <c r="E116" s="10">
        <f>SUM(E117)</f>
        <v>502783</v>
      </c>
      <c r="F116" s="10">
        <f>SUM(F117)</f>
        <v>402226.5</v>
      </c>
      <c r="G116" s="10">
        <f t="shared" si="1"/>
        <v>80.00001988929618</v>
      </c>
    </row>
    <row r="117" spans="3:7" ht="31.5">
      <c r="C117" s="7" t="s">
        <v>192</v>
      </c>
      <c r="D117" s="8" t="s">
        <v>193</v>
      </c>
      <c r="E117" s="10">
        <v>502783</v>
      </c>
      <c r="F117" s="10">
        <v>402226.5</v>
      </c>
      <c r="G117" s="10">
        <f t="shared" si="1"/>
        <v>80.00001988929618</v>
      </c>
    </row>
    <row r="118" spans="3:7" ht="31.5">
      <c r="C118" s="7" t="s">
        <v>194</v>
      </c>
      <c r="D118" s="8" t="s">
        <v>195</v>
      </c>
      <c r="E118" s="10">
        <f>SUM(E119)</f>
        <v>230646.6</v>
      </c>
      <c r="F118" s="10">
        <f>SUM(F119)</f>
        <v>172406.2</v>
      </c>
      <c r="G118" s="10">
        <f t="shared" si="1"/>
        <v>74.74907499178397</v>
      </c>
    </row>
    <row r="119" spans="3:7" ht="31.5">
      <c r="C119" s="7" t="s">
        <v>196</v>
      </c>
      <c r="D119" s="8" t="s">
        <v>197</v>
      </c>
      <c r="E119" s="10">
        <v>230646.6</v>
      </c>
      <c r="F119" s="10">
        <v>172406.2</v>
      </c>
      <c r="G119" s="10">
        <f t="shared" si="1"/>
        <v>74.74907499178397</v>
      </c>
    </row>
    <row r="120" spans="3:7" ht="15.75">
      <c r="C120" s="7" t="s">
        <v>198</v>
      </c>
      <c r="D120" s="8" t="s">
        <v>199</v>
      </c>
      <c r="E120" s="10">
        <f>SUM(E121)</f>
        <v>64725.6</v>
      </c>
      <c r="F120" s="10">
        <f>SUM(F121)</f>
        <v>48544.2</v>
      </c>
      <c r="G120" s="10">
        <f t="shared" si="1"/>
        <v>75</v>
      </c>
    </row>
    <row r="121" spans="3:7" ht="15.75">
      <c r="C121" s="7" t="s">
        <v>200</v>
      </c>
      <c r="D121" s="8" t="s">
        <v>201</v>
      </c>
      <c r="E121" s="10">
        <v>64725.6</v>
      </c>
      <c r="F121" s="10">
        <v>48544.2</v>
      </c>
      <c r="G121" s="10">
        <f t="shared" si="1"/>
        <v>75</v>
      </c>
    </row>
    <row r="122" spans="3:7" ht="33.75" customHeight="1">
      <c r="C122" s="7" t="s">
        <v>202</v>
      </c>
      <c r="D122" s="8" t="s">
        <v>203</v>
      </c>
      <c r="E122" s="10">
        <f>SUM(E123,E125,E127,E129,E131)</f>
        <v>379921.6</v>
      </c>
      <c r="F122" s="10">
        <f>SUM(F123,F125,F127,F129,F131)</f>
        <v>312582.1</v>
      </c>
      <c r="G122" s="10">
        <f t="shared" si="1"/>
        <v>82.27542208708323</v>
      </c>
    </row>
    <row r="123" spans="3:7" s="11" customFormat="1" ht="18.75" customHeight="1">
      <c r="C123" s="12" t="s">
        <v>299</v>
      </c>
      <c r="D123" s="13" t="s">
        <v>300</v>
      </c>
      <c r="E123" s="14">
        <f>SUM(E124)</f>
        <v>459.9</v>
      </c>
      <c r="F123" s="14">
        <f>SUM(F124)</f>
        <v>459.9</v>
      </c>
      <c r="G123" s="14">
        <f t="shared" si="1"/>
        <v>100</v>
      </c>
    </row>
    <row r="124" spans="3:7" ht="34.5" customHeight="1">
      <c r="C124" s="12" t="s">
        <v>301</v>
      </c>
      <c r="D124" s="8" t="s">
        <v>302</v>
      </c>
      <c r="E124" s="10">
        <v>459.9</v>
      </c>
      <c r="F124" s="10">
        <v>459.9</v>
      </c>
      <c r="G124" s="10">
        <f t="shared" si="1"/>
        <v>100</v>
      </c>
    </row>
    <row r="125" spans="3:7" ht="48.75" customHeight="1">
      <c r="C125" s="7" t="s">
        <v>204</v>
      </c>
      <c r="D125" s="8" t="s">
        <v>205</v>
      </c>
      <c r="E125" s="10">
        <f>SUM(E126)</f>
        <v>47996.5</v>
      </c>
      <c r="F125" s="10">
        <f>SUM(F126)</f>
        <v>47996.5</v>
      </c>
      <c r="G125" s="10">
        <f t="shared" si="1"/>
        <v>100</v>
      </c>
    </row>
    <row r="126" spans="3:7" ht="64.5" customHeight="1">
      <c r="C126" s="7" t="s">
        <v>206</v>
      </c>
      <c r="D126" s="8" t="s">
        <v>207</v>
      </c>
      <c r="E126" s="10">
        <v>47996.5</v>
      </c>
      <c r="F126" s="10">
        <v>47996.5</v>
      </c>
      <c r="G126" s="10">
        <f t="shared" si="1"/>
        <v>100</v>
      </c>
    </row>
    <row r="127" spans="3:7" ht="64.5" customHeight="1">
      <c r="C127" s="7" t="s">
        <v>208</v>
      </c>
      <c r="D127" s="8" t="s">
        <v>209</v>
      </c>
      <c r="E127" s="10">
        <f>SUM(E128)</f>
        <v>237960.9</v>
      </c>
      <c r="F127" s="10">
        <f>SUM(F128)</f>
        <v>176931.3</v>
      </c>
      <c r="G127" s="10">
        <f t="shared" si="1"/>
        <v>74.35309750467408</v>
      </c>
    </row>
    <row r="128" spans="3:7" ht="36" customHeight="1">
      <c r="C128" s="7" t="s">
        <v>210</v>
      </c>
      <c r="D128" s="8" t="s">
        <v>211</v>
      </c>
      <c r="E128" s="10">
        <v>237960.9</v>
      </c>
      <c r="F128" s="10">
        <v>176931.3</v>
      </c>
      <c r="G128" s="10">
        <f t="shared" si="1"/>
        <v>74.35309750467408</v>
      </c>
    </row>
    <row r="129" spans="3:7" ht="32.25" customHeight="1">
      <c r="C129" s="7" t="s">
        <v>212</v>
      </c>
      <c r="D129" s="8" t="s">
        <v>213</v>
      </c>
      <c r="E129" s="10">
        <f>SUM(E130)</f>
        <v>31114.7</v>
      </c>
      <c r="F129" s="10">
        <f>SUM(F130)</f>
        <v>24894.8</v>
      </c>
      <c r="G129" s="10">
        <f t="shared" si="1"/>
        <v>80.00977030149737</v>
      </c>
    </row>
    <row r="130" spans="3:7" ht="33.75" customHeight="1">
      <c r="C130" s="7" t="s">
        <v>214</v>
      </c>
      <c r="D130" s="8" t="s">
        <v>215</v>
      </c>
      <c r="E130" s="10">
        <v>31114.7</v>
      </c>
      <c r="F130" s="10">
        <v>24894.8</v>
      </c>
      <c r="G130" s="10">
        <f t="shared" si="1"/>
        <v>80.00977030149737</v>
      </c>
    </row>
    <row r="131" spans="3:7" ht="18" customHeight="1">
      <c r="C131" s="7" t="s">
        <v>216</v>
      </c>
      <c r="D131" s="8" t="s">
        <v>217</v>
      </c>
      <c r="E131" s="10">
        <f>SUM(E132)</f>
        <v>62389.6</v>
      </c>
      <c r="F131" s="10">
        <f>SUM(F132)</f>
        <v>62299.6</v>
      </c>
      <c r="G131" s="10">
        <f t="shared" si="1"/>
        <v>99.85574518830062</v>
      </c>
    </row>
    <row r="132" spans="3:7" ht="16.5" customHeight="1">
      <c r="C132" s="7" t="s">
        <v>218</v>
      </c>
      <c r="D132" s="8" t="s">
        <v>219</v>
      </c>
      <c r="E132" s="10">
        <v>62389.6</v>
      </c>
      <c r="F132" s="10">
        <v>62299.6</v>
      </c>
      <c r="G132" s="10">
        <f t="shared" si="1"/>
        <v>99.85574518830062</v>
      </c>
    </row>
    <row r="133" spans="3:7" ht="34.5" customHeight="1">
      <c r="C133" s="7" t="s">
        <v>220</v>
      </c>
      <c r="D133" s="8" t="s">
        <v>221</v>
      </c>
      <c r="E133" s="10">
        <f>SUM(E134,E136,E138,E140,E142,E144,E146,E148,E150,E152,E154,E156)</f>
        <v>808208.7000000001</v>
      </c>
      <c r="F133" s="10">
        <f>SUM(F134,F136,F138,F140,F142,F144,F146,F148,F150,F152,F154,F156)</f>
        <v>546871.0999999999</v>
      </c>
      <c r="G133" s="10">
        <f t="shared" si="1"/>
        <v>67.66458960414555</v>
      </c>
    </row>
    <row r="134" spans="3:7" ht="33" customHeight="1">
      <c r="C134" s="7" t="s">
        <v>222</v>
      </c>
      <c r="D134" s="8" t="s">
        <v>223</v>
      </c>
      <c r="E134" s="10">
        <f>SUM(E135)</f>
        <v>6376.3</v>
      </c>
      <c r="F134" s="10">
        <f>SUM(F135)</f>
        <v>5886</v>
      </c>
      <c r="G134" s="10">
        <f t="shared" si="1"/>
        <v>92.31058764487241</v>
      </c>
    </row>
    <row r="135" spans="3:7" ht="33" customHeight="1">
      <c r="C135" s="7" t="s">
        <v>224</v>
      </c>
      <c r="D135" s="8" t="s">
        <v>225</v>
      </c>
      <c r="E135" s="10">
        <v>6376.3</v>
      </c>
      <c r="F135" s="10">
        <v>5886</v>
      </c>
      <c r="G135" s="10">
        <f t="shared" si="1"/>
        <v>92.31058764487241</v>
      </c>
    </row>
    <row r="136" spans="3:7" ht="48.75" customHeight="1">
      <c r="C136" s="7" t="s">
        <v>303</v>
      </c>
      <c r="D136" s="8" t="s">
        <v>304</v>
      </c>
      <c r="E136" s="10">
        <f>SUM(E137)</f>
        <v>2.2</v>
      </c>
      <c r="F136" s="10">
        <f>SUM(F137)</f>
        <v>2.2</v>
      </c>
      <c r="G136" s="10">
        <f aca="true" t="shared" si="2" ref="G136:G168">SUM(F136/E136)*100</f>
        <v>100</v>
      </c>
    </row>
    <row r="137" spans="3:7" ht="48" customHeight="1">
      <c r="C137" s="7" t="s">
        <v>305</v>
      </c>
      <c r="D137" s="8" t="s">
        <v>306</v>
      </c>
      <c r="E137" s="10">
        <v>2.2</v>
      </c>
      <c r="F137" s="10">
        <v>2.2</v>
      </c>
      <c r="G137" s="10">
        <f t="shared" si="2"/>
        <v>100</v>
      </c>
    </row>
    <row r="138" spans="3:7" ht="33.75" customHeight="1">
      <c r="C138" s="7" t="s">
        <v>226</v>
      </c>
      <c r="D138" s="8" t="s">
        <v>227</v>
      </c>
      <c r="E138" s="10">
        <f>SUM(E139)</f>
        <v>928.2</v>
      </c>
      <c r="F138" s="10">
        <f>SUM(F139)</f>
        <v>594.7</v>
      </c>
      <c r="G138" s="10">
        <f t="shared" si="2"/>
        <v>64.0702434820082</v>
      </c>
    </row>
    <row r="139" spans="3:7" ht="47.25">
      <c r="C139" s="7" t="s">
        <v>228</v>
      </c>
      <c r="D139" s="8" t="s">
        <v>229</v>
      </c>
      <c r="E139" s="10">
        <v>928.2</v>
      </c>
      <c r="F139" s="10">
        <v>594.7</v>
      </c>
      <c r="G139" s="10">
        <f t="shared" si="2"/>
        <v>64.0702434820082</v>
      </c>
    </row>
    <row r="140" spans="3:7" ht="32.25" customHeight="1">
      <c r="C140" s="7" t="s">
        <v>230</v>
      </c>
      <c r="D140" s="8" t="s">
        <v>231</v>
      </c>
      <c r="E140" s="10">
        <f>SUM(E141)</f>
        <v>10444.4</v>
      </c>
      <c r="F140" s="10">
        <f>SUM(F141)</f>
        <v>8018.2</v>
      </c>
      <c r="G140" s="10">
        <f t="shared" si="2"/>
        <v>76.77032668224119</v>
      </c>
    </row>
    <row r="141" spans="3:7" ht="33.75" customHeight="1">
      <c r="C141" s="7" t="s">
        <v>232</v>
      </c>
      <c r="D141" s="8" t="s">
        <v>233</v>
      </c>
      <c r="E141" s="10">
        <v>10444.4</v>
      </c>
      <c r="F141" s="10">
        <v>8018.2</v>
      </c>
      <c r="G141" s="10">
        <f t="shared" si="2"/>
        <v>76.77032668224119</v>
      </c>
    </row>
    <row r="142" spans="3:7" ht="33" customHeight="1">
      <c r="C142" s="7" t="s">
        <v>234</v>
      </c>
      <c r="D142" s="8" t="s">
        <v>235</v>
      </c>
      <c r="E142" s="10">
        <f>SUM(E143)</f>
        <v>739140.9</v>
      </c>
      <c r="F142" s="10">
        <f>SUM(F143)</f>
        <v>493928.9</v>
      </c>
      <c r="G142" s="10">
        <f t="shared" si="2"/>
        <v>66.82472854634347</v>
      </c>
    </row>
    <row r="143" spans="3:7" ht="35.25" customHeight="1">
      <c r="C143" s="7" t="s">
        <v>236</v>
      </c>
      <c r="D143" s="8" t="s">
        <v>237</v>
      </c>
      <c r="E143" s="10">
        <v>739140.9</v>
      </c>
      <c r="F143" s="10">
        <v>493928.9</v>
      </c>
      <c r="G143" s="10">
        <f t="shared" si="2"/>
        <v>66.82472854634347</v>
      </c>
    </row>
    <row r="144" spans="3:7" ht="65.25" customHeight="1">
      <c r="C144" s="7" t="s">
        <v>238</v>
      </c>
      <c r="D144" s="8" t="s">
        <v>239</v>
      </c>
      <c r="E144" s="10">
        <f>SUM(E145)</f>
        <v>9299</v>
      </c>
      <c r="F144" s="10">
        <f>SUM(F145)</f>
        <v>9299</v>
      </c>
      <c r="G144" s="10">
        <f t="shared" si="2"/>
        <v>100</v>
      </c>
    </row>
    <row r="145" spans="3:7" ht="63.75" customHeight="1">
      <c r="C145" s="7" t="s">
        <v>240</v>
      </c>
      <c r="D145" s="8" t="s">
        <v>241</v>
      </c>
      <c r="E145" s="10">
        <v>9299</v>
      </c>
      <c r="F145" s="10">
        <v>9299</v>
      </c>
      <c r="G145" s="10">
        <f t="shared" si="2"/>
        <v>100</v>
      </c>
    </row>
    <row r="146" spans="3:7" ht="48" customHeight="1">
      <c r="C146" s="7" t="s">
        <v>327</v>
      </c>
      <c r="D146" s="8" t="s">
        <v>315</v>
      </c>
      <c r="E146" s="10">
        <f>SUM(E147)</f>
        <v>3065.1</v>
      </c>
      <c r="F146" s="10">
        <f>SUM(F147)</f>
        <v>3065.1</v>
      </c>
      <c r="G146" s="10">
        <f t="shared" si="2"/>
        <v>100</v>
      </c>
    </row>
    <row r="147" spans="3:7" ht="48.75" customHeight="1">
      <c r="C147" s="7" t="s">
        <v>328</v>
      </c>
      <c r="D147" s="8" t="s">
        <v>316</v>
      </c>
      <c r="E147" s="10">
        <v>3065.1</v>
      </c>
      <c r="F147" s="10">
        <v>3065.1</v>
      </c>
      <c r="G147" s="10">
        <f t="shared" si="2"/>
        <v>100</v>
      </c>
    </row>
    <row r="148" spans="3:7" ht="64.5" customHeight="1">
      <c r="C148" s="7" t="s">
        <v>242</v>
      </c>
      <c r="D148" s="8" t="s">
        <v>243</v>
      </c>
      <c r="E148" s="10">
        <f>SUM(E149)</f>
        <v>23571</v>
      </c>
      <c r="F148" s="10">
        <f>SUM(F149)</f>
        <v>13079.2</v>
      </c>
      <c r="G148" s="10">
        <f t="shared" si="2"/>
        <v>55.48852403377032</v>
      </c>
    </row>
    <row r="149" spans="3:7" ht="66.75" customHeight="1">
      <c r="C149" s="7" t="s">
        <v>244</v>
      </c>
      <c r="D149" s="8" t="s">
        <v>245</v>
      </c>
      <c r="E149" s="10">
        <v>23571</v>
      </c>
      <c r="F149" s="10">
        <v>13079.2</v>
      </c>
      <c r="G149" s="10">
        <f t="shared" si="2"/>
        <v>55.48852403377032</v>
      </c>
    </row>
    <row r="150" spans="3:7" ht="32.25" customHeight="1">
      <c r="C150" s="7" t="s">
        <v>322</v>
      </c>
      <c r="D150" s="8" t="s">
        <v>317</v>
      </c>
      <c r="E150" s="10">
        <f>SUM(E151)</f>
        <v>39.8</v>
      </c>
      <c r="F150" s="10">
        <f>SUM(F151)</f>
        <v>39.7</v>
      </c>
      <c r="G150" s="10">
        <f t="shared" si="2"/>
        <v>99.74874371859298</v>
      </c>
    </row>
    <row r="151" spans="3:7" ht="33" customHeight="1">
      <c r="C151" s="7" t="s">
        <v>321</v>
      </c>
      <c r="D151" s="8" t="s">
        <v>318</v>
      </c>
      <c r="E151" s="10">
        <v>39.8</v>
      </c>
      <c r="F151" s="10">
        <v>39.7</v>
      </c>
      <c r="G151" s="10">
        <f t="shared" si="2"/>
        <v>99.74874371859298</v>
      </c>
    </row>
    <row r="152" spans="3:7" ht="49.5" customHeight="1">
      <c r="C152" s="7" t="s">
        <v>246</v>
      </c>
      <c r="D152" s="8" t="s">
        <v>247</v>
      </c>
      <c r="E152" s="10">
        <f>SUM(E153)</f>
        <v>5997.8</v>
      </c>
      <c r="F152" s="10">
        <f>SUM(F153)</f>
        <v>3614.1</v>
      </c>
      <c r="G152" s="10">
        <f t="shared" si="2"/>
        <v>60.257094267898225</v>
      </c>
    </row>
    <row r="153" spans="3:7" ht="48.75" customHeight="1">
      <c r="C153" s="7" t="s">
        <v>248</v>
      </c>
      <c r="D153" s="8" t="s">
        <v>249</v>
      </c>
      <c r="E153" s="10">
        <v>5997.8</v>
      </c>
      <c r="F153" s="10">
        <v>3614.1</v>
      </c>
      <c r="G153" s="10">
        <f t="shared" si="2"/>
        <v>60.257094267898225</v>
      </c>
    </row>
    <row r="154" spans="3:7" ht="81" customHeight="1">
      <c r="C154" s="7" t="s">
        <v>250</v>
      </c>
      <c r="D154" s="8" t="s">
        <v>251</v>
      </c>
      <c r="E154" s="10">
        <f>SUM(E155)</f>
        <v>3431</v>
      </c>
      <c r="F154" s="10">
        <f>SUM(F155)</f>
        <v>3431</v>
      </c>
      <c r="G154" s="10">
        <f t="shared" si="2"/>
        <v>100</v>
      </c>
    </row>
    <row r="155" spans="3:7" ht="82.5" customHeight="1">
      <c r="C155" s="7" t="s">
        <v>252</v>
      </c>
      <c r="D155" s="8" t="s">
        <v>253</v>
      </c>
      <c r="E155" s="10">
        <v>3431</v>
      </c>
      <c r="F155" s="10">
        <v>3431</v>
      </c>
      <c r="G155" s="10">
        <f t="shared" si="2"/>
        <v>100</v>
      </c>
    </row>
    <row r="156" spans="3:7" ht="63.75" customHeight="1">
      <c r="C156" s="7" t="s">
        <v>307</v>
      </c>
      <c r="D156" s="8" t="s">
        <v>254</v>
      </c>
      <c r="E156" s="10">
        <f>SUM(E157)</f>
        <v>5913</v>
      </c>
      <c r="F156" s="10">
        <f>SUM(F157)</f>
        <v>5913</v>
      </c>
      <c r="G156" s="10">
        <f t="shared" si="2"/>
        <v>100</v>
      </c>
    </row>
    <row r="157" spans="3:7" ht="64.5" customHeight="1">
      <c r="C157" s="7" t="s">
        <v>255</v>
      </c>
      <c r="D157" s="8" t="s">
        <v>256</v>
      </c>
      <c r="E157" s="10">
        <v>5913</v>
      </c>
      <c r="F157" s="10">
        <v>5913</v>
      </c>
      <c r="G157" s="10">
        <f t="shared" si="2"/>
        <v>100</v>
      </c>
    </row>
    <row r="158" spans="3:7" ht="15.75">
      <c r="C158" s="7" t="s">
        <v>257</v>
      </c>
      <c r="D158" s="8" t="s">
        <v>258</v>
      </c>
      <c r="E158" s="10">
        <f>SUM(E159,E161,E163,E165)</f>
        <v>57631.4</v>
      </c>
      <c r="F158" s="10">
        <f>SUM(F159,F161,F163,F165)</f>
        <v>46109.9</v>
      </c>
      <c r="G158" s="10">
        <f t="shared" si="2"/>
        <v>80.00829408968028</v>
      </c>
    </row>
    <row r="159" spans="3:7" ht="66" customHeight="1">
      <c r="C159" s="7" t="s">
        <v>259</v>
      </c>
      <c r="D159" s="8" t="s">
        <v>260</v>
      </c>
      <c r="E159" s="10">
        <f>SUM(E160)</f>
        <v>18932</v>
      </c>
      <c r="F159" s="10">
        <f>SUM(F160)</f>
        <v>12932</v>
      </c>
      <c r="G159" s="10">
        <f t="shared" si="2"/>
        <v>68.30762729769701</v>
      </c>
    </row>
    <row r="160" spans="3:7" ht="81" customHeight="1">
      <c r="C160" s="7" t="s">
        <v>261</v>
      </c>
      <c r="D160" s="8" t="s">
        <v>262</v>
      </c>
      <c r="E160" s="10">
        <v>18932</v>
      </c>
      <c r="F160" s="10">
        <v>12932</v>
      </c>
      <c r="G160" s="10">
        <f t="shared" si="2"/>
        <v>68.30762729769701</v>
      </c>
    </row>
    <row r="161" spans="3:7" ht="48.75" customHeight="1">
      <c r="C161" s="7" t="s">
        <v>263</v>
      </c>
      <c r="D161" s="8" t="s">
        <v>264</v>
      </c>
      <c r="E161" s="10">
        <f>SUM(E162)</f>
        <v>122.1</v>
      </c>
      <c r="F161" s="10">
        <f>SUM(F162)</f>
        <v>122.1</v>
      </c>
      <c r="G161" s="10">
        <f t="shared" si="2"/>
        <v>100</v>
      </c>
    </row>
    <row r="162" spans="3:7" ht="32.25" customHeight="1">
      <c r="C162" s="7" t="s">
        <v>265</v>
      </c>
      <c r="D162" s="8" t="s">
        <v>266</v>
      </c>
      <c r="E162" s="10">
        <v>122.1</v>
      </c>
      <c r="F162" s="10">
        <v>122.1</v>
      </c>
      <c r="G162" s="10">
        <f t="shared" si="2"/>
        <v>100</v>
      </c>
    </row>
    <row r="163" spans="3:7" ht="48" customHeight="1">
      <c r="C163" s="7" t="s">
        <v>308</v>
      </c>
      <c r="D163" s="8" t="s">
        <v>309</v>
      </c>
      <c r="E163" s="10">
        <f>SUM(E164)</f>
        <v>350</v>
      </c>
      <c r="F163" s="10">
        <f>SUM(F164)</f>
        <v>350</v>
      </c>
      <c r="G163" s="10">
        <f t="shared" si="2"/>
        <v>100</v>
      </c>
    </row>
    <row r="164" spans="3:7" ht="49.5" customHeight="1">
      <c r="C164" s="7" t="s">
        <v>310</v>
      </c>
      <c r="D164" s="8" t="s">
        <v>311</v>
      </c>
      <c r="E164" s="10">
        <v>350</v>
      </c>
      <c r="F164" s="10">
        <v>350</v>
      </c>
      <c r="G164" s="10">
        <f t="shared" si="2"/>
        <v>100</v>
      </c>
    </row>
    <row r="165" spans="3:7" ht="18.75" customHeight="1">
      <c r="C165" s="7" t="s">
        <v>267</v>
      </c>
      <c r="D165" s="8" t="s">
        <v>268</v>
      </c>
      <c r="E165" s="10">
        <f>SUM(E166)</f>
        <v>38227.3</v>
      </c>
      <c r="F165" s="10">
        <f>SUM(F166)</f>
        <v>32705.8</v>
      </c>
      <c r="G165" s="10">
        <f t="shared" si="2"/>
        <v>85.55613396708634</v>
      </c>
    </row>
    <row r="166" spans="3:7" ht="31.5">
      <c r="C166" s="7" t="s">
        <v>269</v>
      </c>
      <c r="D166" s="8" t="s">
        <v>270</v>
      </c>
      <c r="E166" s="10">
        <v>38227.3</v>
      </c>
      <c r="F166" s="10">
        <v>32705.8</v>
      </c>
      <c r="G166" s="10">
        <f t="shared" si="2"/>
        <v>85.55613396708634</v>
      </c>
    </row>
    <row r="167" spans="3:7" ht="15.75">
      <c r="C167" s="7" t="s">
        <v>271</v>
      </c>
      <c r="D167" s="8" t="s">
        <v>272</v>
      </c>
      <c r="E167" s="10">
        <f>SUM(E168)</f>
        <v>20195</v>
      </c>
      <c r="F167" s="10">
        <f>SUM(F168)</f>
        <v>20149</v>
      </c>
      <c r="G167" s="10">
        <f t="shared" si="2"/>
        <v>99.77222084674425</v>
      </c>
    </row>
    <row r="168" spans="3:7" ht="18.75" customHeight="1">
      <c r="C168" s="7" t="s">
        <v>273</v>
      </c>
      <c r="D168" s="8" t="s">
        <v>274</v>
      </c>
      <c r="E168" s="10">
        <v>20195</v>
      </c>
      <c r="F168" s="10">
        <v>20149</v>
      </c>
      <c r="G168" s="10">
        <f t="shared" si="2"/>
        <v>99.77222084674425</v>
      </c>
    </row>
    <row r="169" spans="3:7" ht="49.5" customHeight="1">
      <c r="C169" s="7" t="s">
        <v>275</v>
      </c>
      <c r="D169" s="8" t="s">
        <v>276</v>
      </c>
      <c r="E169" s="10">
        <f>SUM(E170)</f>
        <v>0</v>
      </c>
      <c r="F169" s="10">
        <f>SUM(F170)</f>
        <v>-2819.2</v>
      </c>
      <c r="G169" s="10">
        <v>0</v>
      </c>
    </row>
    <row r="170" spans="3:7" ht="33" customHeight="1">
      <c r="C170" s="7" t="s">
        <v>277</v>
      </c>
      <c r="D170" s="8" t="s">
        <v>278</v>
      </c>
      <c r="E170" s="10">
        <v>0</v>
      </c>
      <c r="F170" s="10">
        <v>-2819.2</v>
      </c>
      <c r="G170" s="10">
        <v>0</v>
      </c>
    </row>
  </sheetData>
  <sheetProtection/>
  <mergeCells count="2">
    <mergeCell ref="F1:G1"/>
    <mergeCell ref="C3:G4"/>
  </mergeCells>
  <printOptions/>
  <pageMargins left="0.75" right="0.75" top="1" bottom="1" header="0.5" footer="0.5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Дума</cp:lastModifiedBy>
  <cp:lastPrinted>2011-11-07T03:06:05Z</cp:lastPrinted>
  <dcterms:created xsi:type="dcterms:W3CDTF">2011-04-25T04:38:26Z</dcterms:created>
  <dcterms:modified xsi:type="dcterms:W3CDTF">2011-11-25T06:30:50Z</dcterms:modified>
  <cp:category/>
  <cp:version/>
  <cp:contentType/>
  <cp:contentStatus/>
</cp:coreProperties>
</file>